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<sst xmlns="http://schemas.openxmlformats.org/spreadsheetml/2006/main" count="704" uniqueCount="366">
  <si>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</si>
  <si>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</si>
  <si>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</si>
  <si>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</si>
  <si>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</si>
  <si>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</si>
  <si>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</si>
  <si>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</si>
  <si>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</si>
  <si>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</si>
  <si>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</si>
  <si>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</si>
  <si>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</si>
  <si>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</si>
  <si>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</si>
  <si>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</si>
  <si>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</si>
  <si>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</si>
  <si>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</si>
  <si>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</si>
  <si>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</si>
  <si>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</si>
  <si>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</si>
  <si>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</si>
  <si>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</si>
  <si>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</si>
  <si>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</si>
  <si>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</si>
  <si>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</si>
  <si>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</si>
  <si>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</si>
  <si>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</si>
  <si>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</si>
  <si>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</si>
  <si>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</si>
  <si>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</si>
  <si>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</si>
  <si>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</si>
  <si>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</si>
  <si>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</si>
  <si>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</si>
  <si>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</si>
  <si>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</si>
  <si>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</si>
  <si>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</si>
  <si>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</si>
  <si>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</si>
  <si>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</si>
  <si>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</si>
  <si>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</si>
  <si>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</si>
  <si>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</si>
  <si>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</si>
  <si>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</si>
  <si>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</si>
  <si>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</si>
  <si>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</si>
  <si>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</si>
  <si>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</si>
  <si>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</si>
  <si>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</si>
  <si>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</si>
  <si>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</si>
  <si>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</si>
  <si>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</si>
  <si>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</si>
  <si>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</si>
  <si>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</si>
  <si>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</si>
  <si>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</si>
  <si>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</si>
  <si>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</si>
  <si>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</si>
  <si>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</si>
  <si>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</si>
  <si>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</si>
  <si>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</si>
  <si>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</si>
  <si>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</si>
  <si>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</si>
  <si>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</si>
  <si>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</si>
  <si>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</si>
  <si>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</si>
  <si>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</si>
  <si>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</si>
  <si>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</si>
  <si>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</si>
  <si>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</si>
  <si>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</si>
  <si>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</si>
  <si>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</si>
  <si>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</si>
  <si>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</si>
  <si>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</si>
  <si>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</si>
  <si>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</si>
  <si>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</si>
  <si>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</si>
  <si>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</si>
  <si>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</si>
  <si>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</si>
  <si>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</si>
  <si>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</si>
  <si>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</si>
  <si>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</si>
  <si>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</si>
  <si>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</si>
  <si>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</si>
  <si>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</si>
  <si>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</si>
  <si>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</si>
  <si>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</si>
  <si>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</si>
  <si>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</si>
  <si>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</si>
  <si>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</si>
  <si>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</si>
  <si>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</si>
  <si>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</si>
  <si>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</si>
  <si>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</si>
  <si>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</si>
  <si>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</si>
  <si>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</si>
  <si>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</si>
  <si>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</si>
  <si>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</si>
  <si>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</si>
  <si>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</si>
  <si>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</si>
  <si>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</si>
  <si>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</si>
  <si>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</si>
  <si>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</si>
  <si>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</si>
  <si>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</si>
  <si>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</si>
  <si>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</si>
  <si>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</si>
  <si>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</si>
  <si>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</si>
  <si>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</si>
  <si>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</si>
  <si>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</si>
  <si>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</si>
  <si>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</si>
  <si>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</si>
  <si>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</si>
  <si>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</si>
  <si>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</si>
  <si>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</si>
  <si>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</si>
  <si>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</si>
  <si>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</si>
  <si>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</si>
  <si>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</si>
  <si>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</si>
  <si>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</si>
  <si>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</si>
  <si>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</si>
  <si>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</si>
  <si>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</si>
  <si>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</si>
  <si>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</si>
  <si>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</si>
  <si>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</si>
  <si>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</si>
  <si>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</si>
  <si>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</si>
  <si>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</si>
  <si>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</si>
  <si>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</si>
  <si>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</si>
  <si>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</si>
  <si>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</si>
  <si>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</si>
  <si>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</si>
  <si>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</si>
  <si>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</si>
  <si>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</si>
  <si>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</si>
  <si>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</si>
  <si>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</si>
  <si>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</si>
  <si>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</si>
  <si>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</si>
  <si>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</si>
  <si>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</si>
  <si>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</si>
  <si>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</si>
  <si>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</si>
  <si>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</si>
  <si>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</si>
  <si>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</si>
  <si>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</si>
  <si>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</si>
  <si>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</si>
  <si>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</si>
  <si>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</si>
  <si>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</si>
  <si>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</si>
  <si>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</si>
  <si>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</si>
  <si>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</si>
  <si>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</si>
  <si>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</si>
  <si>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</si>
  <si>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</si>
  <si>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</si>
  <si>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</si>
  <si>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</si>
  <si>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</si>
  <si>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</si>
  <si>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</si>
  <si>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</si>
  <si>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</si>
  <si>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</si>
  <si>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</si>
  <si>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</si>
  <si>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</si>
  <si>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</si>
  <si>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</si>
  <si>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</si>
  <si>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</si>
  <si>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</si>
  <si>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</si>
  <si>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</si>
  <si>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</si>
  <si>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</si>
  <si>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</si>
  <si>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</si>
  <si>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</si>
  <si>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</si>
  <si>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</si>
  <si>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</si>
  <si>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</si>
  <si>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</si>
  <si>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</si>
  <si>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</si>
  <si>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</si>
  <si>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</si>
  <si>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</si>
  <si>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</si>
  <si>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</si>
  <si>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</si>
  <si>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</si>
  <si>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</si>
  <si>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</si>
  <si>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</si>
  <si>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</si>
  <si>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</si>
  <si>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</si>
  <si>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</si>
  <si>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</si>
  <si>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</si>
  <si>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</si>
  <si>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</si>
  <si>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</si>
  <si>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</si>
  <si>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</si>
  <si>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</si>
  <si>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</si>
  <si>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</si>
  <si>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</si>
  <si>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</si>
  <si>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</si>
  <si>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</si>
  <si>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</si>
  <si>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</si>
  <si>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</si>
  <si>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</si>
  <si>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</si>
  <si>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</si>
  <si>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</si>
  <si>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</si>
  <si>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</si>
  <si>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</si>
  <si>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</si>
  <si>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</si>
  <si>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</si>
  <si>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</si>
  <si>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</si>
  <si>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</si>
  <si>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</si>
  <si>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</si>
  <si>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</si>
  <si>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</si>
  <si>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</si>
  <si>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</si>
  <si>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</si>
  <si>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</si>
  <si>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</si>
  <si>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</si>
  <si>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</si>
  <si>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</si>
  <si>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</si>
  <si>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</si>
  <si>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</si>
  <si>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</si>
  <si>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</si>
  <si>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</si>
  <si>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</si>
  <si>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</si>
  <si>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</si>
  <si>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</si>
  <si>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</si>
  <si>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</si>
  <si>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</si>
  <si>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</si>
  <si>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</si>
  <si>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</si>
  <si>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</si>
  <si>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</si>
  <si>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</si>
  <si>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</si>
  <si>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</si>
  <si>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</si>
  <si>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</si>
  <si>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</si>
  <si>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</si>
  <si>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</si>
  <si>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</si>
  <si>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</si>
  <si>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</si>
  <si>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</si>
  <si>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</si>
  <si>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</si>
  <si>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</si>
  <si>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</si>
  <si>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</si>
  <si>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</si>
  <si>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</si>
  <si>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</si>
  <si>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</si>
  <si>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</si>
  <si>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</si>
  <si>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</si>
  <si>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</si>
  <si>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</si>
  <si>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</si>
  <si>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</si>
  <si>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</si>
  <si>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</si>
  <si>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</si>
  <si>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</si>
  <si>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</si>
  <si>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</si>
  <si>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</si>
  <si>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</si>
  <si>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</si>
  <si>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</si>
  <si>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</si>
  <si>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</si>
  <si>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</si>
  <si>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</si>
  <si>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</si>
  <si>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</si>
  <si>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</si>
  <si>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</si>
  <si>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</si>
  <si>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</si>
  <si>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</si>
  <si>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</si>
  <si>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"25"  лютого  2021 р.</t>
  </si>
  <si>
    <r>
      <t>"</t>
    </r>
    <r>
      <rPr>
        <u val="single"/>
        <sz val="20"/>
        <rFont val="Arial Cyr"/>
        <family val="0"/>
      </rPr>
      <t xml:space="preserve">  24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</si>
</sst>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4.emf" /><Relationship Id="rId6" Type="http://schemas.openxmlformats.org/officeDocument/2006/relationships/image" Target="../media/image23.emf" /><Relationship Id="rId7" Type="http://schemas.openxmlformats.org/officeDocument/2006/relationships/image" Target="../media/image17.emf" /><Relationship Id="rId8" Type="http://schemas.openxmlformats.org/officeDocument/2006/relationships/image" Target="../media/image28.emf" /><Relationship Id="rId9" Type="http://schemas.openxmlformats.org/officeDocument/2006/relationships/image" Target="../media/image31.emf" /><Relationship Id="rId10" Type="http://schemas.openxmlformats.org/officeDocument/2006/relationships/image" Target="../media/image38.emf" /><Relationship Id="rId11" Type="http://schemas.openxmlformats.org/officeDocument/2006/relationships/image" Target="../media/image20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19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22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1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33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96.18218499999999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119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66</v>
      </c>
      <c r="P21" s="67" t="s">
        <v>319</v>
      </c>
      <c r="Q21" s="68" t="s">
        <v>309</v>
      </c>
      <c r="R21" s="67" t="s">
        <v>312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363</v>
      </c>
      <c r="Y21" s="76"/>
      <c r="Z21" s="68" t="s">
        <v>79</v>
      </c>
      <c r="AA21" s="67" t="s">
        <v>113</v>
      </c>
      <c r="AB21" s="67" t="s">
        <v>344</v>
      </c>
      <c r="AC21" s="67" t="s">
        <v>106</v>
      </c>
      <c r="AD21" s="67" t="s">
        <v>11</v>
      </c>
      <c r="AE21" s="67" t="s">
        <v>108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33</v>
      </c>
      <c r="H23" s="20">
        <f>G23</f>
        <v>33</v>
      </c>
      <c r="I23" s="20">
        <f>G23</f>
        <v>33</v>
      </c>
      <c r="J23" s="20">
        <f>G23</f>
        <v>33</v>
      </c>
      <c r="K23" s="20">
        <f>G23</f>
        <v>33</v>
      </c>
      <c r="L23" s="20">
        <f>G23</f>
        <v>33</v>
      </c>
      <c r="M23" s="20">
        <f>G23</f>
        <v>33</v>
      </c>
      <c r="N23" s="70">
        <f>G23</f>
        <v>33</v>
      </c>
      <c r="O23" s="21">
        <v>33</v>
      </c>
      <c r="P23" s="20">
        <f aca="true" t="shared" si="0" ref="P23:V23">O23</f>
        <v>33</v>
      </c>
      <c r="Q23" s="21">
        <f t="shared" si="0"/>
        <v>33</v>
      </c>
      <c r="R23" s="20">
        <f t="shared" si="0"/>
        <v>33</v>
      </c>
      <c r="S23" s="20">
        <f t="shared" si="0"/>
        <v>33</v>
      </c>
      <c r="T23" s="20">
        <f t="shared" si="0"/>
        <v>33</v>
      </c>
      <c r="U23" s="20">
        <f t="shared" si="0"/>
        <v>33</v>
      </c>
      <c r="V23" s="20">
        <f t="shared" si="0"/>
        <v>33</v>
      </c>
      <c r="W23" s="20">
        <v>33</v>
      </c>
      <c r="X23" s="20">
        <f>W23</f>
        <v>33</v>
      </c>
      <c r="Y23" s="70">
        <f>X23</f>
        <v>33</v>
      </c>
      <c r="Z23" s="21">
        <v>33</v>
      </c>
      <c r="AA23" s="20">
        <f>Z23</f>
        <v>33</v>
      </c>
      <c r="AB23" s="20">
        <f aca="true" t="shared" si="1" ref="AB23:AG23">AA23</f>
        <v>33</v>
      </c>
      <c r="AC23" s="20">
        <f t="shared" si="1"/>
        <v>33</v>
      </c>
      <c r="AD23" s="20">
        <f t="shared" si="1"/>
        <v>33</v>
      </c>
      <c r="AE23" s="20">
        <f t="shared" si="1"/>
        <v>33</v>
      </c>
      <c r="AF23" s="20">
        <f t="shared" si="1"/>
        <v>33</v>
      </c>
      <c r="AG23" s="70">
        <f t="shared" si="1"/>
        <v>33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>
        <v>80</v>
      </c>
      <c r="R24" s="40">
        <f>IF(обед4="хліб житній",DU2,(IF(обед4="хліб пшеничний",DT2,(VLOOKUP(обед4,таб,67,FALSE)))))</f>
        <v>100</v>
      </c>
      <c r="S24" s="40">
        <v>185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0.126</v>
      </c>
      <c r="AJ27" s="173"/>
      <c r="AK27" s="160">
        <f>SUM(G28:AG28)</f>
        <v>4.158</v>
      </c>
      <c r="AL27" s="161"/>
      <c r="AM27" s="317">
        <v>117.5</v>
      </c>
      <c r="AN27" s="315">
        <f>AK27*AM27</f>
        <v>488.56500000000005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4.158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0.12</v>
      </c>
      <c r="AJ37" s="173"/>
      <c r="AK37" s="160">
        <f>SUM(G38:AG38)</f>
        <v>3.96</v>
      </c>
      <c r="AL37" s="161"/>
      <c r="AM37" s="317">
        <f>IF(AK37=0,0,AX117)</f>
        <v>57.16</v>
      </c>
      <c r="AN37" s="315">
        <f>AK37*AM37</f>
        <v>226.35359999999997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3.96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</v>
      </c>
      <c r="AJ41" s="173"/>
      <c r="AK41" s="160">
        <f>SUM(G42:AG42)</f>
        <v>1.6500000000000001</v>
      </c>
      <c r="AL41" s="161"/>
      <c r="AM41" s="317">
        <f>IF(AK41=0,0,AZ117)</f>
        <v>165.332</v>
      </c>
      <c r="AN41" s="315">
        <f>AK41*AM41</f>
        <v>272.7978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0.231</v>
      </c>
      <c r="H42" s="47">
        <f t="shared" si="26"/>
      </c>
      <c r="I42" s="46">
        <f t="shared" si="26"/>
        <v>0.66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0.33</v>
      </c>
      <c r="P42" s="46">
        <f t="shared" si="27"/>
        <v>0.165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0.264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0.020000000000000004</v>
      </c>
      <c r="AJ47" s="173"/>
      <c r="AK47" s="160">
        <f>SUM(G48:AG48)</f>
        <v>0.6600000000000001</v>
      </c>
      <c r="AL47" s="161"/>
      <c r="AM47" s="317">
        <f>IF(AK47=0,0,BC117)</f>
        <v>44</v>
      </c>
      <c r="AN47" s="315">
        <f>AK47*AM47</f>
        <v>29.040000000000006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0.198</v>
      </c>
      <c r="P48" s="46">
        <f t="shared" si="36"/>
      </c>
      <c r="Q48" s="47">
        <f t="shared" si="36"/>
        <v>0.132</v>
      </c>
      <c r="R48" s="46">
        <f t="shared" si="36"/>
        <v>0.066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0.132</v>
      </c>
      <c r="AB48" s="46">
        <f t="shared" si="37"/>
        <v>0.066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0.353</v>
      </c>
      <c r="AJ49" s="173"/>
      <c r="AK49" s="160">
        <f>SUM(G50:AG50)</f>
        <v>11.649</v>
      </c>
      <c r="AL49" s="161"/>
      <c r="AM49" s="317">
        <f>IF(AK49=0,0,BD117)</f>
        <v>18.8</v>
      </c>
      <c r="AN49" s="315">
        <f>AK49*AM49</f>
        <v>219.00119999999998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6.798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3.3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1.056</v>
      </c>
      <c r="Q50" s="49">
        <f t="shared" si="39"/>
        <v>0.495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0.049999999999999996</v>
      </c>
      <c r="AJ55" s="173"/>
      <c r="AK55" s="160">
        <f>SUM(G56:AG56)</f>
        <v>1.65</v>
      </c>
      <c r="AL55" s="161"/>
      <c r="AM55" s="317">
        <f>IF(AK55=0,0,BG117)</f>
        <v>63.86</v>
      </c>
      <c r="AN55" s="315">
        <f>AK55*AM55</f>
        <v>105.369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  <v>0.825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0.141</v>
      </c>
      <c r="AJ57" s="173"/>
      <c r="AK57" s="160">
        <f>SUM(G58:AG58)</f>
        <v>4.653</v>
      </c>
      <c r="AL57" s="161"/>
      <c r="AM57" s="317">
        <f>IF(AK57=0,0,BH117)</f>
        <v>53.6</v>
      </c>
      <c r="AN57" s="315">
        <f>AK57*AM57</f>
        <v>249.40079999999998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4.653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0.66</v>
      </c>
      <c r="AL59" s="161"/>
      <c r="AM59" s="317">
        <f>IF(AK59=0,0,BI117)</f>
        <v>128</v>
      </c>
      <c r="AN59" s="315">
        <f>AK59*AM59</f>
        <v>84.48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</v>
      </c>
      <c r="AJ61" s="173"/>
      <c r="AK61" s="234">
        <f>SUM(G62:AG62)</f>
        <v>33</v>
      </c>
      <c r="AL61" s="235"/>
      <c r="AM61" s="317">
        <f>IF(AK61=0,0,BJ117)</f>
        <v>2.7</v>
      </c>
      <c r="AN61" s="315">
        <f>AK61*AM61</f>
        <v>89.10000000000001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33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0.208</v>
      </c>
      <c r="AJ63" s="173"/>
      <c r="AK63" s="160">
        <f>SUM(G64:AG64)</f>
        <v>6.864</v>
      </c>
      <c r="AL63" s="161"/>
      <c r="AM63" s="317">
        <f>IF(AK63=0,0,BK117)</f>
        <v>33.02</v>
      </c>
      <c r="AN63" s="315">
        <f>AK63*AM63</f>
        <v>226.64928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6.864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0.008</v>
      </c>
      <c r="AJ65" s="173"/>
      <c r="AK65" s="160">
        <f>SUM(G66:AG66)</f>
        <v>0.264</v>
      </c>
      <c r="AL65" s="161"/>
      <c r="AM65" s="317">
        <f>IF(AK65=0,0,BL117)</f>
        <v>11.4</v>
      </c>
      <c r="AN65" s="315">
        <f>AK65*AM65</f>
        <v>3.0096000000000003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0.099</v>
      </c>
      <c r="P66" s="46">
        <f t="shared" si="63"/>
      </c>
      <c r="Q66" s="47">
        <f t="shared" si="63"/>
        <v>0.165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0.059000000000000004</v>
      </c>
      <c r="AJ69" s="173"/>
      <c r="AK69" s="160">
        <f>SUM(G70:AG70)</f>
        <v>1.947</v>
      </c>
      <c r="AL69" s="161"/>
      <c r="AM69" s="317">
        <f>IF(AK69=0,0,BN117)</f>
        <v>36.7</v>
      </c>
      <c r="AN69" s="315">
        <f>AK69*AM69</f>
        <v>71.45490000000001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  <v>1.947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0.011</v>
      </c>
      <c r="AJ71" s="173"/>
      <c r="AK71" s="160">
        <f>SUM(G72:AG72)</f>
        <v>0.363</v>
      </c>
      <c r="AL71" s="161"/>
      <c r="AM71" s="317">
        <f>IF(AK71=0,0,BO117)</f>
        <v>16.1</v>
      </c>
      <c r="AN71" s="315">
        <f>AK71*AM71</f>
        <v>5.8443000000000005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0.363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0.049999999999999996</v>
      </c>
      <c r="AJ73" s="173"/>
      <c r="AK73" s="160">
        <f>SUM(G74:AG74)</f>
        <v>1.65</v>
      </c>
      <c r="AL73" s="161"/>
      <c r="AM73" s="317">
        <f>IF(AK73=0,0,BP117)</f>
        <v>11.25</v>
      </c>
      <c r="AN73" s="315">
        <f>AK73*AM73</f>
        <v>18.5625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  <v>1.65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13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0.07</v>
      </c>
      <c r="AJ97" s="173"/>
      <c r="AK97" s="160">
        <f>SUM(G98:AG98)</f>
        <v>2.31</v>
      </c>
      <c r="AL97" s="161"/>
      <c r="AM97" s="317">
        <f>IF(AK97=0,0,BW117)</f>
        <v>21</v>
      </c>
      <c r="AN97" s="315">
        <f>AK97*AM97</f>
        <v>48.51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0.495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0.429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0.066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0.66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0.66</v>
      </c>
      <c r="AL107" s="161"/>
      <c r="AM107" s="317">
        <f>IF(AK107=0,0,CB117)</f>
        <v>62</v>
      </c>
      <c r="AN107" s="315">
        <f>AK107*AM107</f>
        <v>40.92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0.66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0.19999999999999998</v>
      </c>
      <c r="AJ111" s="173"/>
      <c r="AK111" s="160">
        <f>SUM(G112:AG112)</f>
        <v>6.6</v>
      </c>
      <c r="AL111" s="161"/>
      <c r="AM111" s="317">
        <f>IF(AK111=0,0,CD117)</f>
        <v>21.7</v>
      </c>
      <c r="AN111" s="315">
        <f>AK111*AM111</f>
        <v>143.22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6.6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0.6</v>
      </c>
      <c r="AJ115" s="173"/>
      <c r="AK115" s="160">
        <f>SUM(G116:AG116)</f>
        <v>19.8</v>
      </c>
      <c r="AL115" s="161"/>
      <c r="AM115" s="317">
        <f>IF(AK115=0,0,CF117)</f>
        <v>16.8</v>
      </c>
      <c r="AN115" s="315">
        <f>AK115*AM115</f>
        <v>332.64000000000004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9.9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9.9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0.001</v>
      </c>
      <c r="AJ123" s="173"/>
      <c r="AK123" s="160">
        <f>SUM(G124:AG124)</f>
        <v>0.033</v>
      </c>
      <c r="AL123" s="161"/>
      <c r="AM123" s="317">
        <v>58</v>
      </c>
      <c r="AN123" s="315">
        <f>AK123*AM123</f>
        <v>1.9140000000000001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  <v>0.033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0.32599999999999996</v>
      </c>
      <c r="AJ125" s="173"/>
      <c r="AK125" s="160">
        <f>SUM(G126:AG126)</f>
        <v>10.758</v>
      </c>
      <c r="AL125" s="161"/>
      <c r="AM125" s="317">
        <f>IF(AK125=0,0,CG117)</f>
        <v>13.1</v>
      </c>
      <c r="AN125" s="315">
        <f>AK125*AM125</f>
        <v>140.92979999999997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2.838</v>
      </c>
      <c r="P126" s="45">
        <f t="shared" si="150"/>
        <v>7.92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0.1525</v>
      </c>
      <c r="AJ127" s="173"/>
      <c r="AK127" s="160">
        <f>SUM(G128:AG128)</f>
        <v>5.0325</v>
      </c>
      <c r="AL127" s="161"/>
      <c r="AM127" s="317">
        <f>IF(AK127=0,0,CH117)</f>
        <v>4.25</v>
      </c>
      <c r="AN127" s="315">
        <f>AK127*AM127</f>
        <v>21.388125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1.32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3.7125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0.061</v>
      </c>
      <c r="AJ129" s="173"/>
      <c r="AK129" s="160">
        <f>SUM(G130:AG130)</f>
        <v>2.013</v>
      </c>
      <c r="AL129" s="161"/>
      <c r="AM129" s="317">
        <f>IF(AK129=0,0,CI117)</f>
        <v>5.9</v>
      </c>
      <c r="AN129" s="315">
        <f>AK129*AM129</f>
        <v>11.8767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0.462</v>
      </c>
      <c r="P130" s="45">
        <f t="shared" si="156"/>
      </c>
      <c r="Q130" s="49">
        <f t="shared" si="156"/>
        <v>0.462</v>
      </c>
      <c r="R130" s="45">
        <f t="shared" si="156"/>
        <v>0.594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0.495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0.054</v>
      </c>
      <c r="AJ131" s="173"/>
      <c r="AK131" s="160">
        <f>SUM(G132:AG132)</f>
        <v>1.782</v>
      </c>
      <c r="AL131" s="161"/>
      <c r="AM131" s="317">
        <f>IF(AK131=0,0,CJ117)</f>
        <v>7.8</v>
      </c>
      <c r="AN131" s="315">
        <f>AK131*AM131</f>
        <v>13.8996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1.122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0.101</v>
      </c>
      <c r="AJ135" s="173"/>
      <c r="AK135" s="160">
        <f>SUM(G136:AG136)</f>
        <v>3.333</v>
      </c>
      <c r="AL135" s="161"/>
      <c r="AM135" s="317">
        <f>IF(AK135=0,0,CL117)</f>
        <v>26.5</v>
      </c>
      <c r="AN135" s="315">
        <f>AK135*AM135</f>
        <v>88.3245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3.333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</v>
      </c>
      <c r="AJ137" s="173"/>
      <c r="AK137" s="160">
        <f>SUM(G138:AG138)</f>
        <v>1.98</v>
      </c>
      <c r="AL137" s="161"/>
      <c r="AM137" s="317">
        <f>IF(AK137=0,0,CO117)</f>
        <v>6.8</v>
      </c>
      <c r="AN137" s="315">
        <f>AK137*AM137</f>
        <v>13.464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1.98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</v>
      </c>
      <c r="AJ141" s="173"/>
      <c r="AK141" s="160">
        <f>SUM(G142:AG142)</f>
        <v>0.099</v>
      </c>
      <c r="AL141" s="161"/>
      <c r="AM141" s="317">
        <f>IF(AK141=0,0,CM117)</f>
        <v>52.8</v>
      </c>
      <c r="AN141" s="315">
        <f>AK141*AM141</f>
        <v>5.2272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0.066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0.033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15</v>
      </c>
      <c r="R147" s="35">
        <f>IF(обед4="хліб пшеничний",200,(VLOOKUP(обед4,таб,53,FALSE)))</f>
        <v>0</v>
      </c>
      <c r="S147" s="34">
        <v>185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0.45000000000000007</v>
      </c>
      <c r="AJ147" s="173"/>
      <c r="AK147" s="160">
        <f>SUM(G148:AG148)</f>
        <v>14.850000000000001</v>
      </c>
      <c r="AL147" s="161"/>
      <c r="AM147" s="317">
        <f>IF(AK147=0,0,CQ117)</f>
        <v>13.8</v>
      </c>
      <c r="AN147" s="315">
        <f>AK147*AM147</f>
        <v>204.93000000000004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0.495</v>
      </c>
      <c r="R148" s="46">
        <f t="shared" si="183"/>
      </c>
      <c r="S148" s="47">
        <f t="shared" si="183"/>
        <v>6.105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4.95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</v>
      </c>
      <c r="AJ157" s="173"/>
      <c r="AK157" s="160">
        <f>SUM(G158:AG158)</f>
        <v>0.066</v>
      </c>
      <c r="AL157" s="161"/>
      <c r="AM157" s="317">
        <f>IF(AK157=0,0,CV117)</f>
        <v>150</v>
      </c>
      <c r="AN157" s="315">
        <f>AK157*AM157</f>
        <v>9.9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0.066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0.33</v>
      </c>
      <c r="AL163" s="161"/>
      <c r="AM163" s="317">
        <f>IF(AK163=0,0,CY117)</f>
        <v>10.24</v>
      </c>
      <c r="AN163" s="315">
        <f>AK163*AM163</f>
        <v>3.3792000000000004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3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0.099</v>
      </c>
      <c r="AL175" s="161"/>
      <c r="AM175" s="317">
        <f>IF(AK175=0,0,DI117)</f>
        <v>39</v>
      </c>
      <c r="AN175" s="315">
        <f>AK175*AM175</f>
        <v>3.861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0.099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v>98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3174.012105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2021-02-24T06:31:09Z</cp:lastPrinted>
  <dcterms:created xsi:type="dcterms:W3CDTF">1996-10-08T23:32:33Z</dcterms:created>
  <dcterms:modified xsi:type="dcterms:W3CDTF">2021-02-26T07:09:51Z</dcterms:modified>
  <cp:category/>
  <cp:version/>
  <cp:contentType/>
  <cp:contentStatus/>
</cp:coreProperties>
</file>